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10" windowHeight="11235" tabRatio="714" activeTab="0"/>
  </bookViews>
  <sheets>
    <sheet name="Ломоносовский окр." sheetId="1" r:id="rId1"/>
  </sheets>
  <definedNames>
    <definedName name="Excel_BuiltIn_Print_Area_1">#REF!</definedName>
    <definedName name="Excel_BuiltIn_Print_Area_1_1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<sst xmlns="http://schemas.openxmlformats.org/spreadsheetml/2006/main" count="63" uniqueCount="55">
  <si>
    <t>ПЕРЕЧЕНЬ</t>
  </si>
  <si>
    <t>собственников помещений в многоквартирном доме, являющегося</t>
  </si>
  <si>
    <t>Перечень обязательных работ, услуг</t>
  </si>
  <si>
    <t>Годовая стоимость работ (размер платы) в руб. по многоквартирным домам</t>
  </si>
  <si>
    <t>Периодичность</t>
  </si>
  <si>
    <t>на 1 кв.м.</t>
  </si>
  <si>
    <t>I. Содержание помещений общего пользования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</si>
  <si>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</si>
  <si>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</si>
  <si>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</si>
  <si>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</si>
  <si>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</si>
  <si>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</si>
  <si>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</si>
  <si>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</si>
  <si>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9. Сдвижка и подметание снега при снегопаде</t>
  </si>
  <si>
    <t>по мере необходимости. Начало работ не позднее _____ часов после начала снегопада</t>
  </si>
  <si>
    <t>10. Вывоз твердых бытовых отходов, жидких бытовых отходов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</si>
  <si>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</si>
  <si>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</si>
  <si>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</si>
  <si>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Расконсервирование и ремонт поливочной системы, консервация системы центрального отопления, ремонт просевшей отмостки</t>
  </si>
  <si>
    <t>13. Замена разбитых стекол окон и дверей в помещениях общего пользования</t>
  </si>
  <si>
    <t>по мере необходимости в течение          (указать период устранения неисправности)</t>
  </si>
  <si>
    <t>14.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</si>
  <si>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</si>
  <si>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</si>
  <si>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16.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</si>
  <si>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</si>
  <si>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17. Дератизация, дезинсекция</t>
  </si>
  <si>
    <t>Общая годовая стоимость работ по многоквартирным домам</t>
  </si>
  <si>
    <t>Площадь жилых помещений</t>
  </si>
  <si>
    <t>Стоимость на 1 кв. м. жилой площади (руб./мес.) (размер платы в месяц на 1 кв. м.) с газоснабжением/без газоснабжения</t>
  </si>
  <si>
    <t>объектом конкурса</t>
  </si>
  <si>
    <t>открытого конкурса</t>
  </si>
  <si>
    <t>1. Подметание  и влажная уборка полов во всех помещениях общего пользования</t>
  </si>
  <si>
    <t>3 раз(а) в неделю</t>
  </si>
  <si>
    <t>1 раз(а) в год</t>
  </si>
  <si>
    <t>5 раз(а) в неделю</t>
  </si>
  <si>
    <t>проверка исправности вытяжек _ 2 раз(а) в год. Проверка наличия тяги в дымовентиляционных каналах  1  раз(а) в год. Проверка заземления оболочки электрокабеля, замеры сопротивления ____ раз(а) в год.</t>
  </si>
  <si>
    <t xml:space="preserve"> раз(а) в неделю</t>
  </si>
  <si>
    <t>раз(а) в месяц</t>
  </si>
  <si>
    <t>Лот № 2</t>
  </si>
  <si>
    <t>5-и этажные благоустроенные</t>
  </si>
  <si>
    <t>15. Очистка кровли от снега, сосулек</t>
  </si>
  <si>
    <t xml:space="preserve">V. Текущий ремонт </t>
  </si>
  <si>
    <t>Исакогорский и Цигломенский  территориальный  округ</t>
  </si>
  <si>
    <t>Приложение № 4</t>
  </si>
  <si>
    <t>УК</t>
  </si>
  <si>
    <t>подпись</t>
  </si>
  <si>
    <t>собственник</t>
  </si>
  <si>
    <t>работ и услуг по содержанию и ремонту общего имущества собственников помещений в многоквартирном доме, являющегося объектом конкурса</t>
  </si>
  <si>
    <t>10% к предыдущ 18,53</t>
  </si>
  <si>
    <t xml:space="preserve">к извещению о проведении </t>
  </si>
  <si>
    <t>ул. Вторая линия, 46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</si>
</sst>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64" fontId="45" fillId="0" borderId="0" xfId="0" applyNumberFormat="1" applyFont="1" applyBorder="1" applyAlignment="1">
      <alignment/>
    </xf>
    <xf numFmtId="0" fontId="45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"/>
  <sheetViews>
    <sheetView tabSelected="1" zoomScalePageLayoutView="0" workbookViewId="0" topLeftCell="A1">
      <pane xSplit="6" ySplit="13" topLeftCell="G14" activePane="bottomRight" state="frozen"/>
      <selection pane="topLeft" activeCell="A1" sqref="A1"/>
      <selection pane="topRight" activeCell="G1" sqref="G1"/>
      <selection pane="bottomLeft" activeCell="A29" sqref="A29"/>
      <selection pane="bottomRight" activeCell="M37" sqref="M37"/>
    </sheetView>
  </sheetViews>
  <sheetFormatPr defaultColWidth="9.00390625" defaultRowHeight="12.75"/>
  <cols>
    <col min="1" max="6" width="9.125" style="1" customWidth="1"/>
    <col min="7" max="7" width="24.125" style="1" customWidth="1"/>
    <col min="8" max="8" width="9.25390625" style="1" customWidth="1"/>
    <col min="9" max="9" width="16.125" style="1" customWidth="1"/>
    <col min="10" max="10" width="12.75390625" style="1" customWidth="1"/>
    <col min="11" max="11" width="5.00390625" style="1" customWidth="1"/>
    <col min="12" max="12" width="6.25390625" style="1" customWidth="1"/>
    <col min="13" max="13" width="9.875" style="1" customWidth="1"/>
    <col min="14" max="14" width="9.125" style="1" customWidth="1"/>
    <col min="15" max="15" width="15.75390625" style="1" customWidth="1"/>
    <col min="16" max="158" width="9.125" style="1" customWidth="1"/>
  </cols>
  <sheetData>
    <row r="1" spans="8:15" ht="15.75">
      <c r="H1" s="47" t="s">
        <v>47</v>
      </c>
      <c r="I1" s="47"/>
      <c r="J1" s="47"/>
      <c r="K1" s="47"/>
      <c r="L1" s="47"/>
      <c r="M1" s="47"/>
      <c r="N1" s="47"/>
      <c r="O1" s="47"/>
    </row>
    <row r="2" spans="8:15" ht="15.75">
      <c r="H2" s="48" t="s">
        <v>53</v>
      </c>
      <c r="I2" s="48"/>
      <c r="J2" s="48"/>
      <c r="K2" s="48"/>
      <c r="L2" s="48"/>
      <c r="M2" s="48"/>
      <c r="N2" s="48"/>
      <c r="O2" s="48"/>
    </row>
    <row r="3" spans="8:15" ht="15.75">
      <c r="H3" s="48" t="s">
        <v>34</v>
      </c>
      <c r="I3" s="48"/>
      <c r="J3" s="48"/>
      <c r="K3" s="48"/>
      <c r="L3" s="48"/>
      <c r="M3" s="48"/>
      <c r="N3" s="48"/>
      <c r="O3" s="48"/>
    </row>
    <row r="5" spans="1:7" ht="16.5" customHeight="1">
      <c r="A5" s="49" t="s">
        <v>0</v>
      </c>
      <c r="B5" s="49"/>
      <c r="C5" s="49"/>
      <c r="D5" s="49"/>
      <c r="E5" s="49"/>
      <c r="F5" s="49"/>
      <c r="G5" s="49"/>
    </row>
    <row r="6" spans="1:7" ht="16.5" customHeight="1">
      <c r="A6" s="49" t="s">
        <v>51</v>
      </c>
      <c r="B6" s="49"/>
      <c r="C6" s="49"/>
      <c r="D6" s="49"/>
      <c r="E6" s="49"/>
      <c r="F6" s="49"/>
      <c r="G6" s="49"/>
    </row>
    <row r="7" spans="1:7" ht="16.5" customHeight="1">
      <c r="A7" s="49" t="s">
        <v>1</v>
      </c>
      <c r="B7" s="49"/>
      <c r="C7" s="49"/>
      <c r="D7" s="49"/>
      <c r="E7" s="49"/>
      <c r="F7" s="49"/>
      <c r="G7" s="49"/>
    </row>
    <row r="8" spans="1:7" ht="16.5" customHeight="1">
      <c r="A8" s="49" t="s">
        <v>33</v>
      </c>
      <c r="B8" s="49"/>
      <c r="C8" s="49"/>
      <c r="D8" s="49"/>
      <c r="E8" s="49"/>
      <c r="F8" s="49"/>
      <c r="G8" s="49"/>
    </row>
    <row r="9" spans="1:6" ht="12.75" customHeight="1">
      <c r="A9" s="2"/>
      <c r="B9" s="2"/>
      <c r="C9" s="2"/>
      <c r="D9" s="2"/>
      <c r="E9"/>
      <c r="F9" s="2"/>
    </row>
    <row r="10" spans="1:6" ht="15">
      <c r="A10" s="4" t="s">
        <v>42</v>
      </c>
      <c r="B10" s="4" t="s">
        <v>46</v>
      </c>
      <c r="C10" s="27"/>
      <c r="D10" s="27"/>
      <c r="E10" s="27"/>
      <c r="F10" s="27"/>
    </row>
    <row r="11" spans="1:9" ht="29.25" customHeight="1">
      <c r="A11" s="40" t="s">
        <v>2</v>
      </c>
      <c r="B11" s="40"/>
      <c r="C11" s="40"/>
      <c r="D11" s="40"/>
      <c r="E11" s="40"/>
      <c r="F11" s="40"/>
      <c r="G11" s="50" t="s">
        <v>3</v>
      </c>
      <c r="H11" s="51"/>
      <c r="I11" s="52"/>
    </row>
    <row r="12" spans="1:9" ht="16.5" customHeight="1">
      <c r="A12" s="40"/>
      <c r="B12" s="40"/>
      <c r="C12" s="40"/>
      <c r="D12" s="40"/>
      <c r="E12" s="40"/>
      <c r="F12" s="40"/>
      <c r="G12" s="41" t="s">
        <v>43</v>
      </c>
      <c r="H12" s="41"/>
      <c r="I12" s="41"/>
    </row>
    <row r="13" spans="1:9" ht="18.75" customHeight="1">
      <c r="A13" s="40"/>
      <c r="B13" s="40"/>
      <c r="C13" s="40"/>
      <c r="D13" s="40"/>
      <c r="E13" s="40"/>
      <c r="F13" s="40"/>
      <c r="G13" s="8" t="s">
        <v>4</v>
      </c>
      <c r="H13" s="9" t="s">
        <v>5</v>
      </c>
      <c r="I13" s="10" t="s">
        <v>54</v>
      </c>
    </row>
    <row r="14" spans="1:9" ht="12.75">
      <c r="A14" s="40" t="s">
        <v>6</v>
      </c>
      <c r="B14" s="40"/>
      <c r="C14" s="40"/>
      <c r="D14" s="40"/>
      <c r="E14" s="40"/>
      <c r="F14" s="40"/>
      <c r="G14" s="11"/>
      <c r="H14" s="12">
        <f>H15+H16+H17+H18</f>
        <v>3.67</v>
      </c>
      <c r="I14" s="30">
        <f>SUM(I15:I18)</f>
        <v>274774.36799999996</v>
      </c>
    </row>
    <row r="15" spans="1:9" ht="29.25" customHeight="1">
      <c r="A15" s="39" t="s">
        <v>35</v>
      </c>
      <c r="B15" s="45"/>
      <c r="C15" s="45"/>
      <c r="D15" s="45"/>
      <c r="E15" s="45"/>
      <c r="F15" s="45"/>
      <c r="G15" s="14" t="s">
        <v>38</v>
      </c>
      <c r="H15" s="15">
        <v>3.67</v>
      </c>
      <c r="I15" s="31">
        <f>H15*I38*12</f>
        <v>274774.36799999996</v>
      </c>
    </row>
    <row r="16" spans="1:9" ht="12.75">
      <c r="A16" s="38" t="s">
        <v>7</v>
      </c>
      <c r="B16" s="38"/>
      <c r="C16" s="38"/>
      <c r="D16" s="38"/>
      <c r="E16" s="38"/>
      <c r="F16" s="38"/>
      <c r="G16" s="14" t="s">
        <v>38</v>
      </c>
      <c r="H16" s="15">
        <v>0</v>
      </c>
      <c r="I16" s="31">
        <f>H16*I38*12</f>
        <v>0</v>
      </c>
    </row>
    <row r="17" spans="1:9" ht="12.75">
      <c r="A17" s="38" t="s">
        <v>8</v>
      </c>
      <c r="B17" s="38"/>
      <c r="C17" s="38"/>
      <c r="D17" s="38"/>
      <c r="E17" s="38"/>
      <c r="F17" s="38"/>
      <c r="G17" s="14" t="s">
        <v>40</v>
      </c>
      <c r="H17" s="15">
        <v>0</v>
      </c>
      <c r="I17" s="31">
        <f>H17*I38*12</f>
        <v>0</v>
      </c>
    </row>
    <row r="18" spans="1:9" ht="12.75">
      <c r="A18" s="38" t="s">
        <v>9</v>
      </c>
      <c r="B18" s="38"/>
      <c r="C18" s="38"/>
      <c r="D18" s="38"/>
      <c r="E18" s="38"/>
      <c r="F18" s="38"/>
      <c r="G18" s="14" t="s">
        <v>41</v>
      </c>
      <c r="H18" s="15">
        <v>0</v>
      </c>
      <c r="I18" s="31">
        <v>0</v>
      </c>
    </row>
    <row r="19" spans="1:9" ht="27.75" customHeight="1">
      <c r="A19" s="41" t="s">
        <v>10</v>
      </c>
      <c r="B19" s="41"/>
      <c r="C19" s="41"/>
      <c r="D19" s="41"/>
      <c r="E19" s="41"/>
      <c r="F19" s="41"/>
      <c r="G19" s="16"/>
      <c r="H19" s="12">
        <f>H20+H21+H22+H23+H24+H25</f>
        <v>3.4000000000000004</v>
      </c>
      <c r="I19" s="30">
        <f>I20+I21+I22+I23+I24+I25</f>
        <v>254559.36</v>
      </c>
    </row>
    <row r="20" spans="1:9" ht="12.75">
      <c r="A20" s="38" t="s">
        <v>11</v>
      </c>
      <c r="B20" s="38"/>
      <c r="C20" s="38"/>
      <c r="D20" s="38"/>
      <c r="E20" s="38"/>
      <c r="F20" s="38"/>
      <c r="G20" s="14" t="s">
        <v>36</v>
      </c>
      <c r="H20" s="17">
        <v>0.24</v>
      </c>
      <c r="I20" s="32">
        <f>H20*I38*12</f>
        <v>17968.896</v>
      </c>
    </row>
    <row r="21" spans="1:9" ht="12.75">
      <c r="A21" s="38" t="s">
        <v>12</v>
      </c>
      <c r="B21" s="38"/>
      <c r="C21" s="38"/>
      <c r="D21" s="38"/>
      <c r="E21" s="38"/>
      <c r="F21" s="38"/>
      <c r="G21" s="14" t="s">
        <v>36</v>
      </c>
      <c r="H21" s="17">
        <v>0.39</v>
      </c>
      <c r="I21" s="32">
        <f>H21*I38*12</f>
        <v>29199.456</v>
      </c>
    </row>
    <row r="22" spans="1:9" ht="12.75">
      <c r="A22" s="38" t="s">
        <v>13</v>
      </c>
      <c r="B22" s="38"/>
      <c r="C22" s="38"/>
      <c r="D22" s="38"/>
      <c r="E22" s="38"/>
      <c r="F22" s="38"/>
      <c r="G22" s="14" t="s">
        <v>38</v>
      </c>
      <c r="H22" s="17">
        <v>0.24</v>
      </c>
      <c r="I22" s="32">
        <f>H22*I38*12</f>
        <v>17968.896</v>
      </c>
    </row>
    <row r="23" spans="1:9" ht="12.75">
      <c r="A23" s="38" t="s">
        <v>14</v>
      </c>
      <c r="B23" s="38"/>
      <c r="C23" s="38"/>
      <c r="D23" s="38"/>
      <c r="E23" s="38"/>
      <c r="F23" s="38"/>
      <c r="G23" s="14" t="s">
        <v>36</v>
      </c>
      <c r="H23" s="17">
        <v>0.22</v>
      </c>
      <c r="I23" s="32">
        <f>H23*I38*12</f>
        <v>16471.488</v>
      </c>
    </row>
    <row r="24" spans="1:9" ht="37.5" customHeight="1">
      <c r="A24" s="38" t="s">
        <v>15</v>
      </c>
      <c r="B24" s="38"/>
      <c r="C24" s="38"/>
      <c r="D24" s="38"/>
      <c r="E24" s="38"/>
      <c r="F24" s="38"/>
      <c r="G24" s="18" t="s">
        <v>16</v>
      </c>
      <c r="H24" s="17">
        <v>0.61</v>
      </c>
      <c r="I24" s="32">
        <f>H24*I38*12</f>
        <v>45670.943999999996</v>
      </c>
    </row>
    <row r="25" spans="1:9" ht="12.75">
      <c r="A25" s="38" t="s">
        <v>17</v>
      </c>
      <c r="B25" s="38"/>
      <c r="C25" s="38"/>
      <c r="D25" s="38"/>
      <c r="E25" s="38"/>
      <c r="F25" s="38"/>
      <c r="G25" s="14" t="s">
        <v>36</v>
      </c>
      <c r="H25" s="17">
        <v>1.7</v>
      </c>
      <c r="I25" s="32">
        <f>H25*I38*12</f>
        <v>127279.68</v>
      </c>
    </row>
    <row r="26" spans="1:9" ht="17.25" customHeight="1">
      <c r="A26" s="41" t="s">
        <v>18</v>
      </c>
      <c r="B26" s="41"/>
      <c r="C26" s="41"/>
      <c r="D26" s="41"/>
      <c r="E26" s="41"/>
      <c r="F26" s="41"/>
      <c r="G26" s="24"/>
      <c r="H26" s="12">
        <f>H28+H29+H30+H27+H31</f>
        <v>4.5200000000000005</v>
      </c>
      <c r="I26" s="30">
        <f>SUM(I27:I31)</f>
        <v>338414.208</v>
      </c>
    </row>
    <row r="27" spans="1:9" ht="15">
      <c r="A27" s="38" t="s">
        <v>19</v>
      </c>
      <c r="B27" s="38"/>
      <c r="C27" s="38"/>
      <c r="D27" s="38"/>
      <c r="E27" s="38"/>
      <c r="F27" s="38"/>
      <c r="G27" s="25" t="s">
        <v>20</v>
      </c>
      <c r="H27" s="17">
        <v>0.07</v>
      </c>
      <c r="I27" s="32">
        <f>H27*I38*12</f>
        <v>5240.928</v>
      </c>
    </row>
    <row r="28" spans="1:9" ht="41.25" customHeight="1">
      <c r="A28" s="39" t="s">
        <v>21</v>
      </c>
      <c r="B28" s="39"/>
      <c r="C28" s="39"/>
      <c r="D28" s="39"/>
      <c r="E28" s="39"/>
      <c r="F28" s="39"/>
      <c r="G28" s="25" t="s">
        <v>37</v>
      </c>
      <c r="H28" s="17">
        <v>1.01</v>
      </c>
      <c r="I28" s="32">
        <f>H28*I38*12</f>
        <v>75619.10399999999</v>
      </c>
    </row>
    <row r="29" spans="1:9" ht="41.25" customHeight="1">
      <c r="A29" s="39" t="s">
        <v>22</v>
      </c>
      <c r="B29" s="39"/>
      <c r="C29" s="39"/>
      <c r="D29" s="39"/>
      <c r="E29" s="39"/>
      <c r="F29" s="39"/>
      <c r="G29" s="29" t="s">
        <v>23</v>
      </c>
      <c r="H29" s="17">
        <v>0.18</v>
      </c>
      <c r="I29" s="32">
        <f>H29*I38*12</f>
        <v>13476.671999999999</v>
      </c>
    </row>
    <row r="30" spans="1:9" ht="85.5" customHeight="1">
      <c r="A30" s="39" t="s">
        <v>24</v>
      </c>
      <c r="B30" s="39"/>
      <c r="C30" s="39"/>
      <c r="D30" s="39"/>
      <c r="E30" s="39"/>
      <c r="F30" s="39"/>
      <c r="G30" s="25" t="s">
        <v>37</v>
      </c>
      <c r="H30" s="17">
        <v>3.14</v>
      </c>
      <c r="I30" s="32">
        <f>H30*I38*12</f>
        <v>235093.05599999998</v>
      </c>
    </row>
    <row r="31" spans="1:9" ht="16.5" customHeight="1">
      <c r="A31" s="42" t="s">
        <v>44</v>
      </c>
      <c r="B31" s="43"/>
      <c r="C31" s="43"/>
      <c r="D31" s="43"/>
      <c r="E31" s="43"/>
      <c r="F31" s="44"/>
      <c r="G31" s="25"/>
      <c r="H31" s="17">
        <v>0.12</v>
      </c>
      <c r="I31" s="32">
        <f>H31*I38*12</f>
        <v>8984.448</v>
      </c>
    </row>
    <row r="32" spans="1:9" ht="15">
      <c r="A32" s="40" t="s">
        <v>25</v>
      </c>
      <c r="B32" s="40"/>
      <c r="C32" s="40"/>
      <c r="D32" s="40"/>
      <c r="E32" s="40"/>
      <c r="F32" s="40"/>
      <c r="G32" s="24"/>
      <c r="H32" s="12">
        <f>SUM(H33:H35)</f>
        <v>6.83</v>
      </c>
      <c r="I32" s="30">
        <f>I33+I34+I35</f>
        <v>511364.83200000005</v>
      </c>
    </row>
    <row r="33" spans="1:9" ht="110.25" customHeight="1">
      <c r="A33" s="46" t="s">
        <v>26</v>
      </c>
      <c r="B33" s="46"/>
      <c r="C33" s="46"/>
      <c r="D33" s="46"/>
      <c r="E33" s="46"/>
      <c r="F33" s="46"/>
      <c r="G33" s="28" t="s">
        <v>39</v>
      </c>
      <c r="H33" s="17">
        <v>3.99</v>
      </c>
      <c r="I33" s="32">
        <f>H33*I38*12</f>
        <v>298732.896</v>
      </c>
    </row>
    <row r="34" spans="1:9" ht="50.25" customHeight="1">
      <c r="A34" s="35" t="s">
        <v>27</v>
      </c>
      <c r="B34" s="35"/>
      <c r="C34" s="35"/>
      <c r="D34" s="35"/>
      <c r="E34" s="35"/>
      <c r="F34" s="35"/>
      <c r="G34" s="28" t="s">
        <v>28</v>
      </c>
      <c r="H34" s="17">
        <v>2.58</v>
      </c>
      <c r="I34" s="32">
        <f>H34*I38*12</f>
        <v>193165.632</v>
      </c>
    </row>
    <row r="35" spans="1:9" ht="15">
      <c r="A35" s="35" t="s">
        <v>29</v>
      </c>
      <c r="B35" s="35"/>
      <c r="C35" s="35"/>
      <c r="D35" s="35"/>
      <c r="E35" s="35"/>
      <c r="F35" s="35"/>
      <c r="G35" s="25" t="s">
        <v>37</v>
      </c>
      <c r="H35" s="17">
        <v>0.26</v>
      </c>
      <c r="I35" s="32">
        <f>H35*I38*12</f>
        <v>19466.304</v>
      </c>
    </row>
    <row r="36" spans="1:9" ht="12.75">
      <c r="A36" s="40" t="s">
        <v>45</v>
      </c>
      <c r="B36" s="40"/>
      <c r="C36" s="40"/>
      <c r="D36" s="40"/>
      <c r="E36" s="40"/>
      <c r="F36" s="40"/>
      <c r="G36" s="26"/>
      <c r="H36" s="22">
        <v>2.18</v>
      </c>
      <c r="I36" s="30">
        <f>H36*I38*12</f>
        <v>163217.472</v>
      </c>
    </row>
    <row r="37" spans="1:54" ht="12" customHeight="1">
      <c r="A37" s="36" t="s">
        <v>30</v>
      </c>
      <c r="B37" s="36"/>
      <c r="C37" s="36"/>
      <c r="D37" s="36"/>
      <c r="E37" s="36"/>
      <c r="F37" s="36"/>
      <c r="G37" s="19"/>
      <c r="H37" s="20"/>
      <c r="I37" s="30">
        <f>I14+I19+I26+I32+I36</f>
        <v>1542330.24</v>
      </c>
      <c r="J37" s="23">
        <f>I37</f>
        <v>1542330.24</v>
      </c>
      <c r="K37" s="5"/>
      <c r="L37" s="6"/>
      <c r="M37" s="7">
        <f>J37/12*0.05</f>
        <v>6426.376</v>
      </c>
      <c r="N37" s="7">
        <f>J37/12</f>
        <v>128527.52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ht="12.75">
      <c r="A38" s="36" t="s">
        <v>31</v>
      </c>
      <c r="B38" s="36"/>
      <c r="C38" s="36"/>
      <c r="D38" s="36"/>
      <c r="E38" s="36"/>
      <c r="F38" s="36"/>
      <c r="G38" s="13"/>
      <c r="H38" s="21"/>
      <c r="I38" s="33">
        <v>6239.2</v>
      </c>
      <c r="J38" s="3"/>
      <c r="K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ht="32.25" customHeight="1">
      <c r="A39" s="37" t="s">
        <v>32</v>
      </c>
      <c r="B39" s="37"/>
      <c r="C39" s="37"/>
      <c r="D39" s="37"/>
      <c r="E39" s="37"/>
      <c r="F39" s="37"/>
      <c r="G39" s="13"/>
      <c r="H39" s="12">
        <f>H36+H32+H26+H19+H14</f>
        <v>20.6</v>
      </c>
      <c r="I39" s="34">
        <f>I37/I38/12</f>
        <v>20.6</v>
      </c>
      <c r="J39" s="3" t="s">
        <v>48</v>
      </c>
      <c r="K39" s="3"/>
      <c r="L39" s="3"/>
      <c r="M39" s="3" t="s">
        <v>49</v>
      </c>
      <c r="N39" s="3" t="s">
        <v>50</v>
      </c>
      <c r="O39" s="3"/>
      <c r="P39" s="3" t="s">
        <v>49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7:54" ht="12" customHeight="1">
      <c r="G40" s="1" t="s">
        <v>52</v>
      </c>
      <c r="H40" s="1">
        <v>20.6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9:54" ht="17.25" customHeight="1" hidden="1"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3" ht="12.75">
      <c r="I43" s="1">
        <f>I39*I38*12</f>
        <v>1542330.24</v>
      </c>
    </row>
  </sheetData>
  <sheetProtection/>
  <mergeCells count="39">
    <mergeCell ref="A8:G8"/>
    <mergeCell ref="A11:F13"/>
    <mergeCell ref="G11:I11"/>
    <mergeCell ref="G12:I12"/>
    <mergeCell ref="L1:O1"/>
    <mergeCell ref="L2:O2"/>
    <mergeCell ref="L3:O3"/>
    <mergeCell ref="A5:G5"/>
    <mergeCell ref="A6:G6"/>
    <mergeCell ref="A7:G7"/>
    <mergeCell ref="H1:K1"/>
    <mergeCell ref="H2:K2"/>
    <mergeCell ref="H3:K3"/>
    <mergeCell ref="A14:F14"/>
    <mergeCell ref="A15:F15"/>
    <mergeCell ref="A16:F16"/>
    <mergeCell ref="A17:F17"/>
    <mergeCell ref="A36:F36"/>
    <mergeCell ref="A18:F18"/>
    <mergeCell ref="A19:F19"/>
    <mergeCell ref="A20:F20"/>
    <mergeCell ref="A33:F33"/>
    <mergeCell ref="A21:F21"/>
    <mergeCell ref="A22:F22"/>
    <mergeCell ref="A23:F23"/>
    <mergeCell ref="A24:F24"/>
    <mergeCell ref="A25:F25"/>
    <mergeCell ref="A26:F26"/>
    <mergeCell ref="A34:F34"/>
    <mergeCell ref="A31:F31"/>
    <mergeCell ref="A35:F35"/>
    <mergeCell ref="A37:F37"/>
    <mergeCell ref="A38:F38"/>
    <mergeCell ref="A39:F39"/>
    <mergeCell ref="A27:F27"/>
    <mergeCell ref="A28:F28"/>
    <mergeCell ref="A29:F29"/>
    <mergeCell ref="A30:F30"/>
    <mergeCell ref="A32:F32"/>
  </mergeCells>
  <printOptions/>
  <pageMargins left="0.6299212598425197" right="0.11811023622047245" top="0.4330708661417323" bottom="0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Елена Алексеевна Некрасова</cp:lastModifiedBy>
  <cp:lastPrinted>2012-07-09T09:44:13Z</cp:lastPrinted>
  <dcterms:created xsi:type="dcterms:W3CDTF">2013-04-18T05:11:49Z</dcterms:created>
  <dcterms:modified xsi:type="dcterms:W3CDTF">2013-04-18T05:11:49Z</dcterms:modified>
  <cp:category/>
  <cp:version/>
  <cp:contentType/>
  <cp:contentStatus/>
</cp:coreProperties>
</file>